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<sst xmlns="http://schemas.openxmlformats.org/spreadsheetml/2006/main" count="125" uniqueCount="104">
  <si>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</si>
  <si>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</si>
  <si>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</si>
  <si>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</si>
  <si>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</si>
  <si>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</si>
  <si>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</si>
  <si>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</si>
  <si>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</si>
  <si>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</si>
  <si>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</si>
  <si>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</si>
  <si>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</si>
  <si>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</si>
  <si>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</si>
  <si>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</si>
  <si>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</si>
  <si>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</si>
  <si>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</si>
  <si>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</si>
  <si>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</si>
  <si>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</si>
  <si>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</si>
  <si>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</si>
  <si>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</si>
  <si>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</si>
  <si>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</si>
  <si>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</si>
  <si>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</si>
  <si>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</si>
  <si>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</si>
  <si>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</si>
  <si>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</si>
  <si>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</si>
  <si>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</si>
  <si>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</si>
  <si>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</si>
  <si>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</si>
  <si>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</si>
  <si>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</si>
  <si>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</si>
  <si>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</si>
  <si>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</si>
  <si>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</si>
  <si>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</si>
  <si>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</si>
  <si>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</si>
  <si>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</si>
  <si>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 Primljene otplate (povrati) glavnice danih zajmova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</si>
  <si>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</si>
  <si>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</si>
  <si>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</si>
  <si>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</si>
  <si>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</si>
  <si>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</si>
  <si>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</si>
  <si>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</si>
  <si>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</si>
  <si>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</si>
  <si>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</si>
  <si>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</si>
  <si>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</si>
  <si>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</si>
  <si>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</si>
  <si>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C. UKUPNO PRORAČUN GRADA</t>
  </si>
  <si>
    <t>UKUPNI PRIHODI I PRIMICI</t>
  </si>
  <si>
    <t xml:space="preserve">UKUPNI RASHODI I IZDACI </t>
  </si>
  <si>
    <t>RAZLIKA - višak / manjak</t>
  </si>
  <si>
    <t>I.   OPĆI  DIO</t>
  </si>
  <si>
    <t>663 Donacije pravnih i fizičkih osoba izvan opće države</t>
  </si>
  <si>
    <t>635 Pomoći izravnanja za decentralizirane funkcije</t>
  </si>
  <si>
    <t>63 Pomoći iz inozemstva (darovnice) i od subjekata unutar općeg proračuna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</si>
  <si>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</si>
  <si>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</si>
  <si>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</si>
  <si>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</si>
  <si>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</si>
  <si>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</si>
  <si>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</si>
  <si>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</si>
  <si>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</si>
  <si>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</si>
  <si>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</si>
  <si>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</si>
  <si>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</si>
  <si>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</si>
  <si>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</si>
  <si>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</si>
  <si>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</si>
  <si>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324 Naknade troškova osobama izvan radnog odnosa</t>
  </si>
  <si>
    <t>Članak 2.</t>
  </si>
  <si>
    <t>Povećanje / smanjenje</t>
  </si>
  <si>
    <t>632 Pomoći od međunarodnih organizacija te institucija i tijela EU</t>
  </si>
  <si>
    <t>423 Prijevozna sredstva</t>
  </si>
  <si>
    <t>I. IZMJENE I DOPUNE PRORAČUNA GRADA ŠIBENIKA</t>
  </si>
  <si>
    <t xml:space="preserve"> ZA 2015. GODINU I PROJEKCIJA ZA 2016. I 2017. GODINU</t>
  </si>
  <si>
    <t>I. Izmjene i dopune Proračuna Grada Šibenika za 2015. godinu (u daljnjem tekstu: Proračun) sastoje se od:</t>
  </si>
  <si>
    <t>Plan 2015.</t>
  </si>
  <si>
    <t>Novi plan 2015.</t>
  </si>
  <si>
    <t>Prihodi i rashodi po ekonomskoj klasifikaciji utvrđuju se u Računu prihoda i rashoda za 2015. godinu kako slijedi:</t>
  </si>
  <si>
    <t>636 Pomoći proračunskim korisnicima iz proračuna koji im nije nadležan</t>
  </si>
  <si>
    <t>638Pomoći iz državnog proračuna temeljem prijenosa iz EU</t>
  </si>
  <si>
    <t>818 Primici od povrata depozita i jamčevnih pologa</t>
  </si>
  <si>
    <t>Na temelju članka 39. Zakona o proračunu (“Narodne novine” 87/08, 136/12 i 15/15) Gradsko vijeće Grada Šibenika, na 21. sjednici od 22. prosinca  2015. godine usvaja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</si>
</sst>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4" fontId="3" fillId="3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4" fontId="9" fillId="5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5"/>
  <sheetViews>
    <sheetView tabSelected="1" zoomScale="120" zoomScaleNormal="120" zoomScalePageLayoutView="0" workbookViewId="0" topLeftCell="A123">
      <selection activeCell="B2" sqref="B2:E2"/>
    </sheetView>
  </sheetViews>
  <sheetFormatPr defaultColWidth="9.140625" defaultRowHeight="15"/>
  <cols>
    <col min="1" max="1" width="1.8515625" style="0" customWidth="1"/>
    <col min="2" max="2" width="45.7109375" style="27" customWidth="1"/>
    <col min="3" max="5" width="16.28125" style="0" customWidth="1"/>
  </cols>
  <sheetData>
    <row r="2" spans="2:5" ht="30.75" customHeight="1">
      <c r="B2" s="34" t="s">
        <v>103</v>
      </c>
      <c r="C2" s="34"/>
      <c r="D2" s="34"/>
      <c r="E2" s="34"/>
    </row>
    <row r="3" spans="2:3" ht="30.75" customHeight="1">
      <c r="B3" s="13"/>
      <c r="C3" s="13"/>
    </row>
    <row r="5" spans="2:5" ht="20.25">
      <c r="B5" s="35" t="s">
        <v>94</v>
      </c>
      <c r="C5" s="35"/>
      <c r="D5" s="35"/>
      <c r="E5" s="35"/>
    </row>
    <row r="6" spans="2:5" ht="20.25">
      <c r="B6" s="35" t="s">
        <v>95</v>
      </c>
      <c r="C6" s="35"/>
      <c r="D6" s="35"/>
      <c r="E6" s="35"/>
    </row>
    <row r="7" spans="2:3" ht="20.25">
      <c r="B7" s="17"/>
      <c r="C7" s="12"/>
    </row>
    <row r="8" spans="2:3" ht="20.25">
      <c r="B8" s="17"/>
      <c r="C8" s="12"/>
    </row>
    <row r="9" spans="2:5" ht="15.75">
      <c r="B9" s="36" t="s">
        <v>68</v>
      </c>
      <c r="C9" s="36"/>
      <c r="D9" s="36"/>
      <c r="E9" s="36"/>
    </row>
    <row r="12" spans="2:5" ht="15">
      <c r="B12" s="37" t="s">
        <v>88</v>
      </c>
      <c r="C12" s="37"/>
      <c r="D12" s="37"/>
      <c r="E12" s="37"/>
    </row>
    <row r="13" spans="2:5" ht="15">
      <c r="B13" s="31" t="s">
        <v>96</v>
      </c>
      <c r="C13" s="31"/>
      <c r="D13" s="31"/>
      <c r="E13" s="31"/>
    </row>
    <row r="14" ht="15">
      <c r="B14" s="19"/>
    </row>
    <row r="16" spans="2:5" ht="25.5">
      <c r="B16" s="20" t="s">
        <v>53</v>
      </c>
      <c r="C16" s="29" t="s">
        <v>97</v>
      </c>
      <c r="D16" s="29" t="s">
        <v>91</v>
      </c>
      <c r="E16" s="29" t="s">
        <v>98</v>
      </c>
    </row>
    <row r="17" spans="2:5" ht="21" customHeight="1">
      <c r="B17" s="21" t="s">
        <v>54</v>
      </c>
      <c r="C17" s="7">
        <f>C48</f>
        <v>203930000</v>
      </c>
      <c r="D17" s="7">
        <f>D48</f>
        <v>-10618000</v>
      </c>
      <c r="E17" s="7">
        <f>E48</f>
        <v>193312000</v>
      </c>
    </row>
    <row r="18" spans="2:5" ht="21" customHeight="1">
      <c r="B18" s="21" t="s">
        <v>55</v>
      </c>
      <c r="C18" s="7">
        <f>C74</f>
        <v>4570000</v>
      </c>
      <c r="D18" s="7">
        <f>D74</f>
        <v>7280000</v>
      </c>
      <c r="E18" s="7">
        <f>E74</f>
        <v>11850000</v>
      </c>
    </row>
    <row r="19" spans="2:5" ht="21" customHeight="1">
      <c r="B19" s="22" t="s">
        <v>56</v>
      </c>
      <c r="C19" s="8">
        <f>C17+C18</f>
        <v>208500000</v>
      </c>
      <c r="D19" s="8">
        <f>D17+D18</f>
        <v>-3338000</v>
      </c>
      <c r="E19" s="8">
        <f>E17+E18</f>
        <v>205162000</v>
      </c>
    </row>
    <row r="20" spans="2:5" ht="21" customHeight="1">
      <c r="B20" s="21" t="s">
        <v>57</v>
      </c>
      <c r="C20" s="7">
        <f>C84</f>
        <v>140689000</v>
      </c>
      <c r="D20" s="7">
        <f>D84</f>
        <v>2324000</v>
      </c>
      <c r="E20" s="7">
        <f>E84</f>
        <v>143013000</v>
      </c>
    </row>
    <row r="21" spans="2:5" ht="21" customHeight="1">
      <c r="B21" s="21" t="s">
        <v>58</v>
      </c>
      <c r="C21" s="7">
        <f>C106</f>
        <v>64631000</v>
      </c>
      <c r="D21" s="7">
        <f>D106</f>
        <v>-5824000</v>
      </c>
      <c r="E21" s="7">
        <f>E106</f>
        <v>58807000</v>
      </c>
    </row>
    <row r="22" spans="2:5" ht="21" customHeight="1">
      <c r="B22" s="22" t="s">
        <v>59</v>
      </c>
      <c r="C22" s="8">
        <f>C20+C21</f>
        <v>205320000</v>
      </c>
      <c r="D22" s="8">
        <f>D20+D21</f>
        <v>-3500000</v>
      </c>
      <c r="E22" s="8">
        <f>E20+E21</f>
        <v>201820000</v>
      </c>
    </row>
    <row r="23" spans="2:5" ht="21" customHeight="1">
      <c r="B23" s="22" t="s">
        <v>67</v>
      </c>
      <c r="C23" s="10">
        <f>C19-C22</f>
        <v>3180000</v>
      </c>
      <c r="D23" s="10">
        <f>D19-D22</f>
        <v>162000</v>
      </c>
      <c r="E23" s="10">
        <f>E19-E22</f>
        <v>3342000</v>
      </c>
    </row>
    <row r="24" spans="2:5" ht="7.5" customHeight="1">
      <c r="B24" s="9"/>
      <c r="C24" s="10"/>
      <c r="D24" s="10"/>
      <c r="E24" s="10"/>
    </row>
    <row r="25" spans="2:5" ht="19.5" customHeight="1">
      <c r="B25" s="11"/>
      <c r="C25" s="11"/>
      <c r="D25" s="11"/>
      <c r="E25" s="11"/>
    </row>
    <row r="26" spans="2:5" ht="19.5" customHeight="1">
      <c r="B26" s="11"/>
      <c r="C26" s="11"/>
      <c r="D26" s="11"/>
      <c r="E26" s="11"/>
    </row>
    <row r="27" spans="2:5" ht="25.5">
      <c r="B27" s="20" t="s">
        <v>60</v>
      </c>
      <c r="C27" s="29" t="s">
        <v>97</v>
      </c>
      <c r="D27" s="29" t="s">
        <v>91</v>
      </c>
      <c r="E27" s="29" t="s">
        <v>98</v>
      </c>
    </row>
    <row r="28" spans="2:5" ht="26.25">
      <c r="B28" s="21" t="s">
        <v>61</v>
      </c>
      <c r="C28" s="7">
        <f>C127</f>
        <v>400000</v>
      </c>
      <c r="D28" s="7">
        <f>D127</f>
        <v>-162000</v>
      </c>
      <c r="E28" s="7">
        <f>E127</f>
        <v>238000</v>
      </c>
    </row>
    <row r="29" spans="2:5" ht="26.25">
      <c r="B29" s="21" t="s">
        <v>62</v>
      </c>
      <c r="C29" s="7">
        <f>C135</f>
        <v>3580000</v>
      </c>
      <c r="D29" s="7">
        <f>D135</f>
        <v>0</v>
      </c>
      <c r="E29" s="7">
        <f>E135</f>
        <v>3580000</v>
      </c>
    </row>
    <row r="30" spans="2:5" ht="18.75" customHeight="1">
      <c r="B30" s="22" t="s">
        <v>63</v>
      </c>
      <c r="C30" s="10">
        <f>C28-C29</f>
        <v>-3180000</v>
      </c>
      <c r="D30" s="10">
        <f>D28-D29</f>
        <v>-162000</v>
      </c>
      <c r="E30" s="10">
        <f>E28-E29</f>
        <v>-3342000</v>
      </c>
    </row>
    <row r="31" spans="2:5" ht="9" customHeight="1">
      <c r="B31" s="9"/>
      <c r="C31" s="10"/>
      <c r="D31" s="10"/>
      <c r="E31" s="10"/>
    </row>
    <row r="32" spans="2:5" ht="20.25" customHeight="1">
      <c r="B32" s="14"/>
      <c r="C32" s="14"/>
      <c r="D32" s="14"/>
      <c r="E32" s="14"/>
    </row>
    <row r="33" spans="2:5" ht="20.25" customHeight="1">
      <c r="B33" s="14"/>
      <c r="C33" s="14"/>
      <c r="D33" s="14"/>
      <c r="E33" s="14"/>
    </row>
    <row r="34" spans="2:5" ht="25.5">
      <c r="B34" s="20" t="s">
        <v>64</v>
      </c>
      <c r="C34" s="29" t="s">
        <v>97</v>
      </c>
      <c r="D34" s="29" t="s">
        <v>91</v>
      </c>
      <c r="E34" s="29" t="s">
        <v>98</v>
      </c>
    </row>
    <row r="35" spans="2:5" ht="18.75" customHeight="1">
      <c r="B35" s="22" t="s">
        <v>65</v>
      </c>
      <c r="C35" s="10">
        <f>C19+C28</f>
        <v>208900000</v>
      </c>
      <c r="D35" s="10">
        <f>D19+D28</f>
        <v>-3500000</v>
      </c>
      <c r="E35" s="10">
        <f>E19+E28</f>
        <v>205400000</v>
      </c>
    </row>
    <row r="36" spans="2:5" ht="18.75" customHeight="1">
      <c r="B36" s="22" t="s">
        <v>66</v>
      </c>
      <c r="C36" s="10">
        <f>C22+C29</f>
        <v>208900000</v>
      </c>
      <c r="D36" s="10">
        <f>D22+D29</f>
        <v>-3500000</v>
      </c>
      <c r="E36" s="10">
        <f>E22+E29</f>
        <v>205400000</v>
      </c>
    </row>
    <row r="37" spans="2:5" ht="7.5" customHeight="1">
      <c r="B37" s="9"/>
      <c r="C37" s="10"/>
      <c r="D37" s="10"/>
      <c r="E37" s="10"/>
    </row>
    <row r="38" spans="2:5" ht="15">
      <c r="B38" s="18"/>
      <c r="C38" s="15"/>
      <c r="D38" s="15"/>
      <c r="E38" s="15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spans="2:5" ht="15">
      <c r="B44" s="32" t="s">
        <v>90</v>
      </c>
      <c r="C44" s="33"/>
      <c r="D44" s="33"/>
      <c r="E44" s="33"/>
    </row>
    <row r="45" spans="2:5" ht="15">
      <c r="B45" s="31" t="s">
        <v>99</v>
      </c>
      <c r="C45" s="31"/>
      <c r="D45" s="31"/>
      <c r="E45" s="31"/>
    </row>
    <row r="46" ht="21" customHeight="1">
      <c r="B46" s="23"/>
    </row>
    <row r="47" spans="2:5" ht="25.5">
      <c r="B47" s="30" t="s">
        <v>28</v>
      </c>
      <c r="C47" s="30" t="s">
        <v>97</v>
      </c>
      <c r="D47" s="30" t="s">
        <v>91</v>
      </c>
      <c r="E47" s="30" t="s">
        <v>98</v>
      </c>
    </row>
    <row r="48" spans="2:5" ht="15">
      <c r="B48" s="24" t="s">
        <v>29</v>
      </c>
      <c r="C48" s="6">
        <f>C49+C53+C60+C64+C68+C71</f>
        <v>203930000</v>
      </c>
      <c r="D48" s="6">
        <f>D49+D53+D60+D64+D68+D71</f>
        <v>-10618000</v>
      </c>
      <c r="E48" s="6">
        <f>E49+E53+E60+E64+E68+E71</f>
        <v>193312000</v>
      </c>
    </row>
    <row r="49" spans="2:5" ht="15">
      <c r="B49" s="25" t="s">
        <v>30</v>
      </c>
      <c r="C49" s="1">
        <f>SUM(C50:C52)</f>
        <v>83582000</v>
      </c>
      <c r="D49" s="1">
        <f>SUM(D50:D52)</f>
        <v>-1643000</v>
      </c>
      <c r="E49" s="1">
        <f>SUM(E50:E52)</f>
        <v>81939000</v>
      </c>
    </row>
    <row r="50" spans="2:5" ht="15">
      <c r="B50" s="26" t="s">
        <v>31</v>
      </c>
      <c r="C50" s="2">
        <v>69782000</v>
      </c>
      <c r="D50" s="2">
        <f>E50-C50</f>
        <v>-1043000</v>
      </c>
      <c r="E50" s="2">
        <v>68739000</v>
      </c>
    </row>
    <row r="51" spans="2:5" ht="15">
      <c r="B51" s="26" t="s">
        <v>32</v>
      </c>
      <c r="C51" s="2">
        <v>9200000</v>
      </c>
      <c r="D51" s="2">
        <f>E51-C51</f>
        <v>-300000</v>
      </c>
      <c r="E51" s="2">
        <v>8900000</v>
      </c>
    </row>
    <row r="52" spans="2:5" ht="15">
      <c r="B52" s="26" t="s">
        <v>33</v>
      </c>
      <c r="C52" s="2">
        <v>4600000</v>
      </c>
      <c r="D52" s="2">
        <f>E52-C52</f>
        <v>-300000</v>
      </c>
      <c r="E52" s="2">
        <v>4300000</v>
      </c>
    </row>
    <row r="53" spans="2:5" ht="25.5">
      <c r="B53" s="25" t="s">
        <v>71</v>
      </c>
      <c r="C53" s="1">
        <f>SUM(C54:C59)</f>
        <v>40851000</v>
      </c>
      <c r="D53" s="1">
        <f>SUM(D54:D59)</f>
        <v>-5120000</v>
      </c>
      <c r="E53" s="1">
        <f>SUM(E54:E59)</f>
        <v>35731000</v>
      </c>
    </row>
    <row r="54" spans="2:5" ht="25.5">
      <c r="B54" s="26" t="s">
        <v>92</v>
      </c>
      <c r="C54" s="2">
        <v>1833000</v>
      </c>
      <c r="D54" s="2">
        <f aca="true" t="shared" si="0" ref="D54:D59">E54-C54</f>
        <v>438000</v>
      </c>
      <c r="E54" s="2">
        <v>2271000</v>
      </c>
    </row>
    <row r="55" spans="2:5" ht="15">
      <c r="B55" s="26" t="s">
        <v>72</v>
      </c>
      <c r="C55" s="2">
        <v>11039000</v>
      </c>
      <c r="D55" s="2">
        <f t="shared" si="0"/>
        <v>-1984000</v>
      </c>
      <c r="E55" s="2">
        <v>9055000</v>
      </c>
    </row>
    <row r="56" spans="2:5" ht="25.5">
      <c r="B56" s="26" t="s">
        <v>0</v>
      </c>
      <c r="C56" s="2">
        <v>5501000</v>
      </c>
      <c r="D56" s="2">
        <f t="shared" si="0"/>
        <v>-2115000</v>
      </c>
      <c r="E56" s="2">
        <v>3386000</v>
      </c>
    </row>
    <row r="57" spans="2:5" ht="15">
      <c r="B57" s="26" t="s">
        <v>70</v>
      </c>
      <c r="C57" s="2">
        <v>10311000</v>
      </c>
      <c r="D57" s="2">
        <f t="shared" si="0"/>
        <v>2062000</v>
      </c>
      <c r="E57" s="2">
        <v>12373000</v>
      </c>
    </row>
    <row r="58" spans="2:5" ht="25.5">
      <c r="B58" s="26" t="s">
        <v>100</v>
      </c>
      <c r="D58" s="2">
        <f t="shared" si="0"/>
        <v>2626000</v>
      </c>
      <c r="E58" s="2">
        <v>2626000</v>
      </c>
    </row>
    <row r="59" spans="2:5" ht="25.5">
      <c r="B59" s="26" t="s">
        <v>101</v>
      </c>
      <c r="C59" s="2">
        <v>12167000</v>
      </c>
      <c r="D59" s="2">
        <f t="shared" si="0"/>
        <v>-6147000</v>
      </c>
      <c r="E59" s="2">
        <v>6020000</v>
      </c>
    </row>
    <row r="60" spans="2:5" ht="15">
      <c r="B60" s="25" t="s">
        <v>34</v>
      </c>
      <c r="C60" s="1">
        <f>SUM(C61:C63)</f>
        <v>19271000</v>
      </c>
      <c r="D60" s="1">
        <f>SUM(D61:D63)</f>
        <v>-4439000</v>
      </c>
      <c r="E60" s="1">
        <f>SUM(E61:E63)</f>
        <v>14832000</v>
      </c>
    </row>
    <row r="61" spans="2:5" ht="15">
      <c r="B61" s="26" t="s">
        <v>35</v>
      </c>
      <c r="C61" s="2">
        <v>220000</v>
      </c>
      <c r="D61" s="2">
        <f>E61-C61</f>
        <v>110000</v>
      </c>
      <c r="E61" s="2">
        <v>330000</v>
      </c>
    </row>
    <row r="62" spans="2:5" ht="15">
      <c r="B62" s="26" t="s">
        <v>36</v>
      </c>
      <c r="C62" s="2">
        <v>19001000</v>
      </c>
      <c r="D62" s="2">
        <f>E62-C62</f>
        <v>-4529000</v>
      </c>
      <c r="E62" s="2">
        <v>14472000</v>
      </c>
    </row>
    <row r="63" spans="2:5" ht="15">
      <c r="B63" s="26" t="s">
        <v>1</v>
      </c>
      <c r="C63" s="2">
        <v>50000</v>
      </c>
      <c r="D63" s="2">
        <f>E63-C63</f>
        <v>-20000</v>
      </c>
      <c r="E63" s="2">
        <v>30000</v>
      </c>
    </row>
    <row r="64" spans="2:5" ht="25.5" customHeight="1">
      <c r="B64" s="25" t="s">
        <v>73</v>
      </c>
      <c r="C64" s="1">
        <f>SUM(C65:C67)</f>
        <v>52950000</v>
      </c>
      <c r="D64" s="1">
        <f>SUM(D65:D67)</f>
        <v>-116000</v>
      </c>
      <c r="E64" s="1">
        <f>SUM(E65:E67)</f>
        <v>52834000</v>
      </c>
    </row>
    <row r="65" spans="2:5" ht="15">
      <c r="B65" s="26" t="s">
        <v>74</v>
      </c>
      <c r="C65" s="2">
        <v>3000000</v>
      </c>
      <c r="D65" s="2">
        <f>E65-C65</f>
        <v>-185000</v>
      </c>
      <c r="E65" s="2">
        <v>2815000</v>
      </c>
    </row>
    <row r="66" spans="2:5" ht="15">
      <c r="B66" s="26" t="s">
        <v>37</v>
      </c>
      <c r="C66" s="2">
        <v>13750000</v>
      </c>
      <c r="D66" s="2">
        <f>E66-C66</f>
        <v>269000</v>
      </c>
      <c r="E66" s="2">
        <v>14019000</v>
      </c>
    </row>
    <row r="67" spans="2:5" ht="15">
      <c r="B67" s="26" t="s">
        <v>75</v>
      </c>
      <c r="C67" s="2">
        <v>36200000</v>
      </c>
      <c r="D67" s="2">
        <f>E67-C67</f>
        <v>-200000</v>
      </c>
      <c r="E67" s="2">
        <v>36000000</v>
      </c>
    </row>
    <row r="68" spans="2:5" ht="25.5">
      <c r="B68" s="25" t="s">
        <v>76</v>
      </c>
      <c r="C68" s="1">
        <f>SUM(C69:C70)</f>
        <v>3566000</v>
      </c>
      <c r="D68" s="1">
        <f>D69+D70</f>
        <v>237000</v>
      </c>
      <c r="E68" s="1">
        <f>SUM(E69:E70)</f>
        <v>3803000</v>
      </c>
    </row>
    <row r="69" spans="2:5" ht="25.5">
      <c r="B69" s="26" t="s">
        <v>77</v>
      </c>
      <c r="C69" s="2">
        <v>2500000</v>
      </c>
      <c r="D69" s="2">
        <f>E69-C69</f>
        <v>20000</v>
      </c>
      <c r="E69" s="2">
        <v>2520000</v>
      </c>
    </row>
    <row r="70" spans="2:5" ht="25.5">
      <c r="B70" s="26" t="s">
        <v>69</v>
      </c>
      <c r="C70" s="2">
        <v>1066000</v>
      </c>
      <c r="D70" s="2">
        <f>E70-C70</f>
        <v>217000</v>
      </c>
      <c r="E70" s="2">
        <v>1283000</v>
      </c>
    </row>
    <row r="71" spans="2:5" ht="15">
      <c r="B71" s="25" t="s">
        <v>78</v>
      </c>
      <c r="C71" s="1">
        <f>C72+C73</f>
        <v>3710000</v>
      </c>
      <c r="D71" s="1">
        <f>D72+D73</f>
        <v>463000</v>
      </c>
      <c r="E71" s="1">
        <f>E72+E73</f>
        <v>4173000</v>
      </c>
    </row>
    <row r="72" spans="2:5" ht="15">
      <c r="B72" s="26" t="s">
        <v>79</v>
      </c>
      <c r="C72" s="2">
        <v>510000</v>
      </c>
      <c r="D72" s="2">
        <f>E72-C72</f>
        <v>163000</v>
      </c>
      <c r="E72" s="2">
        <v>673000</v>
      </c>
    </row>
    <row r="73" spans="2:5" ht="15">
      <c r="B73" s="26" t="s">
        <v>2</v>
      </c>
      <c r="C73" s="2">
        <v>3200000</v>
      </c>
      <c r="D73" s="2">
        <f>E73-C73</f>
        <v>300000</v>
      </c>
      <c r="E73" s="2">
        <v>3500000</v>
      </c>
    </row>
    <row r="74" spans="2:5" ht="15" customHeight="1">
      <c r="B74" s="24" t="s">
        <v>38</v>
      </c>
      <c r="C74" s="6">
        <f>C75+C78</f>
        <v>4570000</v>
      </c>
      <c r="D74" s="6">
        <f>D75+D78</f>
        <v>7280000</v>
      </c>
      <c r="E74" s="6">
        <f>E75+E78</f>
        <v>11850000</v>
      </c>
    </row>
    <row r="75" spans="2:5" ht="25.5">
      <c r="B75" s="25" t="s">
        <v>87</v>
      </c>
      <c r="C75" s="1">
        <f>SUM(C76:C77)</f>
        <v>3000000</v>
      </c>
      <c r="D75" s="1">
        <f>SUM(D76:D77)</f>
        <v>5700000</v>
      </c>
      <c r="E75" s="1">
        <f>SUM(E76:E77)</f>
        <v>8700000</v>
      </c>
    </row>
    <row r="76" spans="2:5" ht="25.5">
      <c r="B76" s="26" t="s">
        <v>39</v>
      </c>
      <c r="C76" s="2">
        <v>3000000</v>
      </c>
      <c r="D76" s="2">
        <f>E76-C76</f>
        <v>5600000</v>
      </c>
      <c r="E76" s="2">
        <v>8600000</v>
      </c>
    </row>
    <row r="77" spans="2:5" ht="15">
      <c r="B77" s="26" t="s">
        <v>40</v>
      </c>
      <c r="C77" s="2"/>
      <c r="D77" s="2">
        <f>E77-C77</f>
        <v>100000</v>
      </c>
      <c r="E77" s="2">
        <v>100000</v>
      </c>
    </row>
    <row r="78" spans="2:5" ht="25.5">
      <c r="B78" s="25" t="s">
        <v>41</v>
      </c>
      <c r="C78" s="1">
        <f>SUM(C79)</f>
        <v>1570000</v>
      </c>
      <c r="D78" s="1">
        <f>SUM(D79)</f>
        <v>1580000</v>
      </c>
      <c r="E78" s="1">
        <f>SUM(E79)</f>
        <v>3150000</v>
      </c>
    </row>
    <row r="79" spans="2:5" ht="15">
      <c r="B79" s="26" t="s">
        <v>42</v>
      </c>
      <c r="C79" s="2">
        <v>1570000</v>
      </c>
      <c r="D79" s="2">
        <f>E79-C79</f>
        <v>1580000</v>
      </c>
      <c r="E79" s="2">
        <v>3150000</v>
      </c>
    </row>
    <row r="80" spans="2:5" ht="22.5" customHeight="1">
      <c r="B80" s="16" t="s">
        <v>43</v>
      </c>
      <c r="C80" s="28">
        <f>C48+C74</f>
        <v>208500000</v>
      </c>
      <c r="D80" s="28">
        <f>D48+D74</f>
        <v>-3338000</v>
      </c>
      <c r="E80" s="28">
        <f>E48+E74</f>
        <v>205162000</v>
      </c>
    </row>
    <row r="81" spans="2:5" ht="15">
      <c r="B81" s="3"/>
      <c r="C81" s="3"/>
      <c r="D81" s="3"/>
      <c r="E81" s="3"/>
    </row>
    <row r="82" spans="2:5" ht="15">
      <c r="B82" s="3"/>
      <c r="C82" s="3"/>
      <c r="D82" s="3"/>
      <c r="E82" s="3"/>
    </row>
    <row r="83" spans="2:5" ht="25.5">
      <c r="B83" s="30" t="s">
        <v>28</v>
      </c>
      <c r="C83" s="30" t="s">
        <v>97</v>
      </c>
      <c r="D83" s="30" t="s">
        <v>91</v>
      </c>
      <c r="E83" s="30" t="s">
        <v>98</v>
      </c>
    </row>
    <row r="84" spans="2:5" ht="15">
      <c r="B84" s="24" t="s">
        <v>44</v>
      </c>
      <c r="C84" s="6">
        <f>C85+C89+C95+C98+C100+C102+C104</f>
        <v>140689000</v>
      </c>
      <c r="D84" s="6">
        <f>D85+D89+D95+D98+D100+D102+D104</f>
        <v>2324000</v>
      </c>
      <c r="E84" s="6">
        <f>E85+E89+E95+E98+E100+E102+E104</f>
        <v>143013000</v>
      </c>
    </row>
    <row r="85" spans="2:5" ht="15">
      <c r="B85" s="25" t="s">
        <v>9</v>
      </c>
      <c r="C85" s="1">
        <f>SUM(C86:C88)</f>
        <v>48679000</v>
      </c>
      <c r="D85" s="1">
        <f>SUM(D86:D88)</f>
        <v>1760000</v>
      </c>
      <c r="E85" s="1">
        <f>SUM(E86:E88)</f>
        <v>50439000</v>
      </c>
    </row>
    <row r="86" spans="2:5" ht="15">
      <c r="B86" s="26" t="s">
        <v>80</v>
      </c>
      <c r="C86" s="2">
        <v>39641000</v>
      </c>
      <c r="D86" s="2">
        <f>E86-C86</f>
        <v>1463000</v>
      </c>
      <c r="E86" s="2">
        <v>41104000</v>
      </c>
    </row>
    <row r="87" spans="2:5" ht="15">
      <c r="B87" s="26" t="s">
        <v>10</v>
      </c>
      <c r="C87" s="2">
        <v>1869000</v>
      </c>
      <c r="D87" s="2">
        <f>E87-C87</f>
        <v>-148000</v>
      </c>
      <c r="E87" s="2">
        <v>1721000</v>
      </c>
    </row>
    <row r="88" spans="2:5" ht="15">
      <c r="B88" s="26" t="s">
        <v>11</v>
      </c>
      <c r="C88" s="2">
        <v>7169000</v>
      </c>
      <c r="D88" s="2">
        <f>E88-C88</f>
        <v>445000</v>
      </c>
      <c r="E88" s="2">
        <v>7614000</v>
      </c>
    </row>
    <row r="89" spans="2:5" ht="15">
      <c r="B89" s="25" t="s">
        <v>3</v>
      </c>
      <c r="C89" s="1">
        <f>SUM(C90:C94)</f>
        <v>66438000</v>
      </c>
      <c r="D89" s="1">
        <f>SUM(D90:D94)</f>
        <v>3959000</v>
      </c>
      <c r="E89" s="1">
        <f>SUM(E90:E94)</f>
        <v>70397000</v>
      </c>
    </row>
    <row r="90" spans="2:5" ht="15">
      <c r="B90" s="26" t="s">
        <v>7</v>
      </c>
      <c r="C90" s="2">
        <v>3367000</v>
      </c>
      <c r="D90" s="2">
        <f>E90-C90</f>
        <v>-166000</v>
      </c>
      <c r="E90" s="2">
        <v>3201000</v>
      </c>
    </row>
    <row r="91" spans="2:5" ht="15">
      <c r="B91" s="26" t="s">
        <v>12</v>
      </c>
      <c r="C91" s="2">
        <v>13922000</v>
      </c>
      <c r="D91" s="2">
        <f>E91-C91</f>
        <v>525000</v>
      </c>
      <c r="E91" s="2">
        <v>14447000</v>
      </c>
    </row>
    <row r="92" spans="2:5" ht="15">
      <c r="B92" s="26" t="s">
        <v>8</v>
      </c>
      <c r="C92" s="2">
        <v>39830000</v>
      </c>
      <c r="D92" s="2">
        <f>E92-C92</f>
        <v>3496000</v>
      </c>
      <c r="E92" s="2">
        <v>43326000</v>
      </c>
    </row>
    <row r="93" spans="2:5" ht="25.5">
      <c r="B93" s="26" t="s">
        <v>89</v>
      </c>
      <c r="C93" s="2">
        <v>709000</v>
      </c>
      <c r="D93" s="2">
        <f>E93-C93</f>
        <v>67000</v>
      </c>
      <c r="E93" s="2">
        <v>776000</v>
      </c>
    </row>
    <row r="94" spans="2:5" ht="15">
      <c r="B94" s="26" t="s">
        <v>4</v>
      </c>
      <c r="C94" s="2">
        <v>8610000</v>
      </c>
      <c r="D94" s="2">
        <f>E94-C94</f>
        <v>37000</v>
      </c>
      <c r="E94" s="2">
        <v>8647000</v>
      </c>
    </row>
    <row r="95" spans="2:5" ht="15">
      <c r="B95" s="25" t="s">
        <v>13</v>
      </c>
      <c r="C95" s="1">
        <f>SUM(C96:C97)</f>
        <v>3776000</v>
      </c>
      <c r="D95" s="1">
        <f>SUM(D96:D97)</f>
        <v>-833000</v>
      </c>
      <c r="E95" s="1">
        <f>SUM(E96:E97)</f>
        <v>2943000</v>
      </c>
    </row>
    <row r="96" spans="2:5" ht="15">
      <c r="B96" s="26" t="s">
        <v>81</v>
      </c>
      <c r="C96" s="2">
        <v>1180000</v>
      </c>
      <c r="D96" s="2">
        <f>E96-C96</f>
        <v>-190000</v>
      </c>
      <c r="E96" s="2">
        <v>990000</v>
      </c>
    </row>
    <row r="97" spans="2:5" ht="15">
      <c r="B97" s="26" t="s">
        <v>14</v>
      </c>
      <c r="C97" s="2">
        <v>2596000</v>
      </c>
      <c r="D97" s="2">
        <f>E97-C97</f>
        <v>-643000</v>
      </c>
      <c r="E97" s="2">
        <v>1953000</v>
      </c>
    </row>
    <row r="98" spans="2:5" ht="15">
      <c r="B98" s="25" t="s">
        <v>19</v>
      </c>
      <c r="C98" s="1">
        <f>SUM(C99)</f>
        <v>3800000</v>
      </c>
      <c r="D98" s="1">
        <f>SUM(D99)</f>
        <v>250000</v>
      </c>
      <c r="E98" s="1">
        <f>SUM(E99)</f>
        <v>4050000</v>
      </c>
    </row>
    <row r="99" spans="2:5" ht="25.5">
      <c r="B99" s="26" t="s">
        <v>82</v>
      </c>
      <c r="C99" s="2">
        <v>3800000</v>
      </c>
      <c r="D99" s="2">
        <f>E99-C99</f>
        <v>250000</v>
      </c>
      <c r="E99" s="2">
        <v>4050000</v>
      </c>
    </row>
    <row r="100" spans="2:5" ht="25.5">
      <c r="B100" s="25" t="s">
        <v>83</v>
      </c>
      <c r="C100" s="1">
        <f>SUM(C101)</f>
        <v>1240000</v>
      </c>
      <c r="D100" s="1">
        <f>SUM(D101)</f>
        <v>-1040000</v>
      </c>
      <c r="E100" s="1">
        <f>SUM(E101)</f>
        <v>200000</v>
      </c>
    </row>
    <row r="101" spans="2:5" ht="15">
      <c r="B101" s="26" t="s">
        <v>27</v>
      </c>
      <c r="C101" s="2">
        <v>1240000</v>
      </c>
      <c r="D101" s="2">
        <f>E101-C101</f>
        <v>-1040000</v>
      </c>
      <c r="E101" s="2">
        <v>200000</v>
      </c>
    </row>
    <row r="102" spans="2:5" ht="25.5">
      <c r="B102" s="25" t="s">
        <v>23</v>
      </c>
      <c r="C102" s="1">
        <f>SUM(C103)</f>
        <v>6181000</v>
      </c>
      <c r="D102" s="1">
        <f>SUM(D103)</f>
        <v>-1335000</v>
      </c>
      <c r="E102" s="1">
        <f>SUM(E103)</f>
        <v>4846000</v>
      </c>
    </row>
    <row r="103" spans="2:5" ht="25.5">
      <c r="B103" s="26" t="s">
        <v>24</v>
      </c>
      <c r="C103" s="2">
        <v>6181000</v>
      </c>
      <c r="D103" s="2">
        <f>E103-C103</f>
        <v>-1335000</v>
      </c>
      <c r="E103" s="2">
        <v>4846000</v>
      </c>
    </row>
    <row r="104" spans="2:5" ht="15">
      <c r="B104" s="25" t="s">
        <v>5</v>
      </c>
      <c r="C104" s="1">
        <f>SUM(C105)</f>
        <v>10575000</v>
      </c>
      <c r="D104" s="1">
        <f>SUM(D105)</f>
        <v>-437000</v>
      </c>
      <c r="E104" s="1">
        <f>SUM(E105)</f>
        <v>10138000</v>
      </c>
    </row>
    <row r="105" spans="2:5" ht="15">
      <c r="B105" s="26" t="s">
        <v>6</v>
      </c>
      <c r="C105" s="2">
        <v>10575000</v>
      </c>
      <c r="D105" s="2">
        <f>E105-C105</f>
        <v>-437000</v>
      </c>
      <c r="E105" s="2">
        <v>10138000</v>
      </c>
    </row>
    <row r="106" spans="2:5" ht="15" customHeight="1">
      <c r="B106" s="24" t="s">
        <v>45</v>
      </c>
      <c r="C106" s="6">
        <f>C107+C110+C116</f>
        <v>64631000</v>
      </c>
      <c r="D106" s="6">
        <f>D107+D110+D116</f>
        <v>-5824000</v>
      </c>
      <c r="E106" s="6">
        <f>E107+E110+E116</f>
        <v>58807000</v>
      </c>
    </row>
    <row r="107" spans="2:5" ht="25.5">
      <c r="B107" s="25" t="s">
        <v>84</v>
      </c>
      <c r="C107" s="1">
        <f>SUM(C108:C109)</f>
        <v>22164000</v>
      </c>
      <c r="D107" s="1">
        <f>SUM(D108:D109)</f>
        <v>-2049000</v>
      </c>
      <c r="E107" s="1">
        <f>SUM(E108:E109)</f>
        <v>20115000</v>
      </c>
    </row>
    <row r="108" spans="2:5" ht="15">
      <c r="B108" s="26" t="s">
        <v>20</v>
      </c>
      <c r="C108" s="2">
        <v>3800000</v>
      </c>
      <c r="D108" s="2">
        <f>E108-C108</f>
        <v>1700000</v>
      </c>
      <c r="E108" s="2">
        <v>5500000</v>
      </c>
    </row>
    <row r="109" spans="2:5" ht="15">
      <c r="B109" s="26" t="s">
        <v>22</v>
      </c>
      <c r="C109" s="2">
        <v>18364000</v>
      </c>
      <c r="D109" s="2">
        <f>E109-C109</f>
        <v>-3749000</v>
      </c>
      <c r="E109" s="2">
        <v>14615000</v>
      </c>
    </row>
    <row r="110" spans="2:5" ht="25.5">
      <c r="B110" s="25" t="s">
        <v>15</v>
      </c>
      <c r="C110" s="1">
        <f>SUM(C111:C115)</f>
        <v>31539000</v>
      </c>
      <c r="D110" s="1">
        <f>SUM(D111:D115)</f>
        <v>-2463000</v>
      </c>
      <c r="E110" s="1">
        <f>SUM(E111:E115)</f>
        <v>29076000</v>
      </c>
    </row>
    <row r="111" spans="2:5" ht="15">
      <c r="B111" s="26" t="s">
        <v>25</v>
      </c>
      <c r="C111" s="2">
        <v>24755000</v>
      </c>
      <c r="D111" s="2">
        <f>E111-C111</f>
        <v>-3360000</v>
      </c>
      <c r="E111" s="2">
        <v>21395000</v>
      </c>
    </row>
    <row r="112" spans="2:5" ht="15">
      <c r="B112" s="26" t="s">
        <v>16</v>
      </c>
      <c r="C112" s="2">
        <v>5246000</v>
      </c>
      <c r="D112" s="2">
        <f>E112-C112</f>
        <v>971000</v>
      </c>
      <c r="E112" s="2">
        <v>6217000</v>
      </c>
    </row>
    <row r="113" spans="2:5" ht="15">
      <c r="B113" s="26" t="s">
        <v>93</v>
      </c>
      <c r="C113" s="2">
        <v>573000</v>
      </c>
      <c r="D113" s="2">
        <f>E113-C113</f>
        <v>-81000</v>
      </c>
      <c r="E113" s="2">
        <v>492000</v>
      </c>
    </row>
    <row r="114" spans="2:5" ht="25.5">
      <c r="B114" s="26" t="s">
        <v>26</v>
      </c>
      <c r="C114" s="2">
        <v>665000</v>
      </c>
      <c r="D114" s="2">
        <f>E114-C114</f>
        <v>205000</v>
      </c>
      <c r="E114" s="2">
        <v>870000</v>
      </c>
    </row>
    <row r="115" spans="2:5" ht="15">
      <c r="B115" s="26" t="s">
        <v>21</v>
      </c>
      <c r="C115" s="2">
        <v>300000</v>
      </c>
      <c r="D115" s="2">
        <f>E115-C115</f>
        <v>-198000</v>
      </c>
      <c r="E115" s="2">
        <v>102000</v>
      </c>
    </row>
    <row r="116" spans="2:5" ht="25.5">
      <c r="B116" s="25" t="s">
        <v>17</v>
      </c>
      <c r="C116" s="1">
        <f>SUM(C117)</f>
        <v>10928000</v>
      </c>
      <c r="D116" s="1">
        <f>SUM(D117)</f>
        <v>-1312000</v>
      </c>
      <c r="E116" s="1">
        <f>SUM(E117)</f>
        <v>9616000</v>
      </c>
    </row>
    <row r="117" spans="2:5" ht="15">
      <c r="B117" s="26" t="s">
        <v>18</v>
      </c>
      <c r="C117" s="2">
        <v>10928000</v>
      </c>
      <c r="D117" s="2">
        <f>E117-C117</f>
        <v>-1312000</v>
      </c>
      <c r="E117" s="2">
        <v>9616000</v>
      </c>
    </row>
    <row r="118" spans="2:5" ht="21.75" customHeight="1">
      <c r="B118" s="16" t="s">
        <v>46</v>
      </c>
      <c r="C118" s="28">
        <f>C84+C106</f>
        <v>205320000</v>
      </c>
      <c r="D118" s="28">
        <f>D84+D106</f>
        <v>-3500000</v>
      </c>
      <c r="E118" s="28">
        <f>E84+E106</f>
        <v>201820000</v>
      </c>
    </row>
    <row r="119" spans="2:5" ht="11.25" customHeight="1">
      <c r="B119" s="3"/>
      <c r="C119" s="3"/>
      <c r="D119" s="3"/>
      <c r="E119" s="3"/>
    </row>
    <row r="120" spans="2:5" ht="11.25" customHeight="1">
      <c r="B120" s="3"/>
      <c r="C120" s="3"/>
      <c r="D120" s="3"/>
      <c r="E120" s="3"/>
    </row>
    <row r="121" spans="2:5" ht="11.25" customHeight="1">
      <c r="B121" s="3"/>
      <c r="C121" s="3"/>
      <c r="D121" s="3"/>
      <c r="E121" s="3"/>
    </row>
    <row r="122" spans="2:5" ht="25.5">
      <c r="B122" s="30" t="s">
        <v>28</v>
      </c>
      <c r="C122" s="30" t="s">
        <v>97</v>
      </c>
      <c r="D122" s="30" t="s">
        <v>91</v>
      </c>
      <c r="E122" s="30" t="s">
        <v>98</v>
      </c>
    </row>
    <row r="123" spans="2:5" ht="25.5">
      <c r="B123" s="24" t="s">
        <v>47</v>
      </c>
      <c r="C123" s="6">
        <f>C124</f>
        <v>400000</v>
      </c>
      <c r="D123" s="6">
        <f>D124</f>
        <v>-162000</v>
      </c>
      <c r="E123" s="6">
        <f>E124</f>
        <v>238000</v>
      </c>
    </row>
    <row r="124" spans="2:5" ht="25.5">
      <c r="B124" s="25" t="s">
        <v>48</v>
      </c>
      <c r="C124" s="1">
        <f>C125+C126</f>
        <v>400000</v>
      </c>
      <c r="D124" s="1">
        <f>D125+D126</f>
        <v>-162000</v>
      </c>
      <c r="E124" s="1">
        <f>E125+E126</f>
        <v>238000</v>
      </c>
    </row>
    <row r="125" spans="2:5" ht="25.5">
      <c r="B125" s="26" t="s">
        <v>49</v>
      </c>
      <c r="C125" s="5">
        <v>400000</v>
      </c>
      <c r="D125" s="2">
        <f>E125-C125</f>
        <v>-300000</v>
      </c>
      <c r="E125" s="5">
        <v>100000</v>
      </c>
    </row>
    <row r="126" spans="2:5" ht="15">
      <c r="B126" s="26" t="s">
        <v>102</v>
      </c>
      <c r="C126" s="5"/>
      <c r="D126" s="2">
        <f>E126-C126</f>
        <v>138000</v>
      </c>
      <c r="E126" s="5">
        <v>138000</v>
      </c>
    </row>
    <row r="127" spans="2:5" ht="22.5" customHeight="1">
      <c r="B127" s="16" t="s">
        <v>50</v>
      </c>
      <c r="C127" s="28">
        <f>C123</f>
        <v>400000</v>
      </c>
      <c r="D127" s="28">
        <f>D123</f>
        <v>-162000</v>
      </c>
      <c r="E127" s="28">
        <f>E123</f>
        <v>238000</v>
      </c>
    </row>
    <row r="128" spans="2:5" ht="14.25" customHeight="1">
      <c r="B128" s="25"/>
      <c r="C128" s="4"/>
      <c r="D128" s="4"/>
      <c r="E128" s="4"/>
    </row>
    <row r="129" spans="2:5" ht="14.25" customHeight="1">
      <c r="B129" s="25"/>
      <c r="C129" s="4"/>
      <c r="D129" s="4"/>
      <c r="E129" s="4"/>
    </row>
    <row r="130" spans="2:5" ht="14.25" customHeight="1">
      <c r="B130" s="25"/>
      <c r="C130" s="4"/>
      <c r="D130" s="4"/>
      <c r="E130" s="4"/>
    </row>
    <row r="131" spans="2:5" ht="25.5">
      <c r="B131" s="30" t="s">
        <v>28</v>
      </c>
      <c r="C131" s="30" t="s">
        <v>97</v>
      </c>
      <c r="D131" s="30" t="s">
        <v>91</v>
      </c>
      <c r="E131" s="30" t="s">
        <v>98</v>
      </c>
    </row>
    <row r="132" spans="2:5" ht="25.5">
      <c r="B132" s="24" t="s">
        <v>51</v>
      </c>
      <c r="C132" s="6">
        <f>C133</f>
        <v>3580000</v>
      </c>
      <c r="D132" s="6">
        <f>D133</f>
        <v>0</v>
      </c>
      <c r="E132" s="6">
        <f>E133</f>
        <v>3580000</v>
      </c>
    </row>
    <row r="133" spans="2:5" ht="25.5">
      <c r="B133" s="25" t="s">
        <v>85</v>
      </c>
      <c r="C133" s="1">
        <f>SUM(C134)</f>
        <v>3580000</v>
      </c>
      <c r="D133" s="1">
        <f>SUM(D134)</f>
        <v>0</v>
      </c>
      <c r="E133" s="1">
        <f>SUM(E134)</f>
        <v>3580000</v>
      </c>
    </row>
    <row r="134" spans="2:5" ht="38.25">
      <c r="B134" s="26" t="s">
        <v>86</v>
      </c>
      <c r="C134" s="5">
        <v>3580000</v>
      </c>
      <c r="D134" s="2">
        <f>E134-C134</f>
        <v>0</v>
      </c>
      <c r="E134" s="5">
        <v>3580000</v>
      </c>
    </row>
    <row r="135" spans="2:5" ht="23.25" customHeight="1">
      <c r="B135" s="16" t="s">
        <v>52</v>
      </c>
      <c r="C135" s="28">
        <f>C132</f>
        <v>3580000</v>
      </c>
      <c r="D135" s="28">
        <f>D132</f>
        <v>0</v>
      </c>
      <c r="E135" s="28">
        <f>E132</f>
        <v>3580000</v>
      </c>
    </row>
  </sheetData>
  <sheetProtection/>
  <mergeCells count="8">
    <mergeCell ref="B13:E13"/>
    <mergeCell ref="B45:E45"/>
    <mergeCell ref="B44:E44"/>
    <mergeCell ref="B2:E2"/>
    <mergeCell ref="B5:E5"/>
    <mergeCell ref="B6:E6"/>
    <mergeCell ref="B9:E9"/>
    <mergeCell ref="B12:E12"/>
  </mergeCells>
  <printOptions/>
  <pageMargins left="0.27" right="0.35" top="0.43" bottom="0.54" header="0.31496062992125984" footer="0.31496062992125984"/>
  <pageSetup horizontalDpi="600" verticalDpi="600" orientation="portrait" paperSize="9" r:id="rId1"/>
  <headerFooter>
    <oddFooter>&amp;C&amp;P</oddFooter>
  </headerFooter>
  <rowBreaks count="3" manualBreakCount="3">
    <brk id="80" max="255" man="1"/>
    <brk id="119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2015-12-10T15:05:43Z</cp:lastPrinted>
  <dcterms:created xsi:type="dcterms:W3CDTF">2010-11-05T11:46:14Z</dcterms:created>
  <dcterms:modified xsi:type="dcterms:W3CDTF">2016-01-04T13:04:08Z</dcterms:modified>
  <cp:category/>
  <cp:version/>
  <cp:contentType/>
  <cp:contentStatus/>
</cp:coreProperties>
</file>